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<sst xmlns="http://schemas.openxmlformats.org/spreadsheetml/2006/main" count="267" uniqueCount="200">
  <si>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</si>
  <si>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</si>
  <si>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</si>
  <si>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</si>
  <si>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</si>
  <si>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</si>
  <si>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</si>
  <si>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</si>
  <si>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</si>
  <si>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</si>
  <si>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</si>
  <si>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</si>
  <si>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</si>
  <si>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</si>
  <si>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</si>
  <si>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</si>
  <si>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</si>
  <si>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</si>
  <si>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</si>
  <si>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</si>
  <si>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</si>
  <si>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</si>
  <si>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</si>
  <si>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</si>
  <si>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</si>
  <si>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</si>
  <si>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</si>
  <si>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</si>
  <si>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</si>
  <si>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</si>
  <si>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</si>
  <si>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</si>
  <si>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</si>
  <si>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</si>
  <si>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</si>
  <si>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</si>
  <si>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</si>
  <si>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</si>
  <si>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</si>
  <si>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</si>
  <si>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</si>
  <si>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</si>
  <si>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</si>
  <si>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</si>
  <si>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</si>
  <si>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</si>
  <si>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</si>
  <si>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</si>
  <si>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</si>
  <si>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</si>
  <si>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</si>
  <si>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</si>
  <si>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</si>
  <si>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</si>
  <si>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</si>
  <si>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</si>
  <si>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</si>
  <si>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</si>
  <si>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</si>
  <si>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</si>
  <si>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</si>
  <si>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</si>
  <si>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</si>
  <si>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</si>
  <si>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</si>
  <si>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</si>
  <si>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</si>
  <si>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</si>
  <si>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</si>
  <si>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</si>
  <si>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</si>
  <si>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</si>
  <si>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</si>
  <si>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</si>
  <si>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</si>
  <si>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</si>
  <si>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</si>
  <si>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</si>
  <si>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</si>
  <si>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</si>
  <si>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</si>
  <si>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</si>
  <si>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</si>
  <si>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</si>
  <si>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</si>
  <si>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</si>
  <si>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</si>
  <si>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</si>
  <si>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</si>
  <si>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</si>
  <si>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</si>
  <si>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</si>
  <si>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</si>
  <si>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</si>
  <si>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</si>
  <si>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</si>
  <si>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</si>
  <si>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</si>
  <si>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</si>
  <si>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</si>
  <si>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</si>
  <si>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</si>
  <si>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</si>
  <si>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</si>
  <si>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</si>
  <si>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</si>
  <si>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</si>
  <si>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</si>
  <si>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</si>
  <si>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</si>
  <si>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</si>
  <si>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</si>
  <si>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</si>
  <si>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</si>
  <si>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</si>
  <si>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</si>
  <si>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</si>
  <si>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</si>
  <si>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</si>
  <si>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</si>
  <si>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</si>
  <si>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</si>
  <si>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</si>
  <si>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</si>
  <si>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</si>
  <si>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</si>
  <si>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</si>
  <si>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</si>
  <si>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</si>
  <si>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</si>
  <si>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</si>
  <si>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</si>
  <si>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</si>
  <si>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</si>
  <si>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</si>
  <si>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</si>
  <si>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</si>
  <si>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</si>
  <si>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</si>
  <si>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</si>
  <si>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</si>
  <si>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</si>
  <si>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</si>
  <si>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</si>
  <si>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</si>
  <si>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</si>
  <si>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</si>
  <si>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</si>
  <si>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</si>
  <si>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</si>
  <si>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</si>
  <si>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</si>
  <si>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</si>
  <si>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</si>
  <si>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</si>
  <si>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</si>
  <si>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</si>
  <si>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</si>
  <si>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</si>
  <si>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</si>
  <si>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</si>
  <si>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</si>
  <si>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</si>
  <si>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</si>
  <si>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</si>
  <si>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</si>
  <si>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</si>
  <si>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</si>
  <si>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</si>
  <si>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</si>
  <si>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</si>
  <si>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</si>
  <si>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</si>
  <si>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</si>
  <si>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</si>
  <si>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</si>
  <si>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</si>
  <si>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</si>
  <si>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</si>
  <si>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</si>
  <si>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</si>
  <si>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</si>
  <si>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</si>
  <si>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</si>
  <si>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</si>
  <si>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</si>
  <si>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</si>
  <si>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</si>
  <si>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</si>
  <si>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</si>
  <si>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</si>
  <si>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Ширяївський районний суд Одеської області</t>
  </si>
  <si>
    <t>66800.смт. Ширяєво.вул. Соборна 97а</t>
  </si>
  <si>
    <t>Доручення судів України / іноземних судів</t>
  </si>
  <si>
    <t xml:space="preserve">Розглянуто справ судом присяжних </t>
  </si>
  <si>
    <t xml:space="preserve">С.А. Палій </t>
  </si>
  <si>
    <t>Н.П. Мельник</t>
  </si>
  <si>
    <t>(04858) 2-14-41</t>
  </si>
  <si>
    <t xml:space="preserve">inbox@shr.od.court.gov.ua   </t>
  </si>
  <si>
    <t>5 липня 2017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</si>
</sst>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&amp;L0DDCC479&amp;C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34</v>
      </c>
      <c r="F6" s="90">
        <v>23</v>
      </c>
      <c r="G6" s="90">
        <v>1</v>
      </c>
      <c r="H6" s="90">
        <v>16</v>
      </c>
      <c r="I6" s="90" t="s">
        <v>183</v>
      </c>
      <c r="J6" s="90">
        <v>18</v>
      </c>
      <c r="K6" s="91">
        <v>3</v>
      </c>
      <c r="L6" s="101">
        <f>E6-F6</f>
        <v>11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129</v>
      </c>
      <c r="F7" s="90">
        <v>124</v>
      </c>
      <c r="G7" s="90">
        <v>1</v>
      </c>
      <c r="H7" s="90">
        <v>126</v>
      </c>
      <c r="I7" s="90">
        <v>113</v>
      </c>
      <c r="J7" s="90">
        <v>3</v>
      </c>
      <c r="K7" s="91">
        <v>1</v>
      </c>
      <c r="L7" s="101">
        <f>E7-F7</f>
        <v>5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58</v>
      </c>
      <c r="F9" s="90">
        <v>51</v>
      </c>
      <c r="G9" s="90"/>
      <c r="H9" s="90">
        <v>55</v>
      </c>
      <c r="I9" s="90">
        <v>44</v>
      </c>
      <c r="J9" s="90">
        <v>3</v>
      </c>
      <c r="K9" s="91"/>
      <c r="L9" s="101">
        <f>E9-F9</f>
        <v>7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221</v>
      </c>
      <c r="F14" s="105">
        <f>SUM(F6:F13)</f>
        <v>198</v>
      </c>
      <c r="G14" s="105">
        <f>SUM(G6:G13)</f>
        <v>2</v>
      </c>
      <c r="H14" s="105">
        <f>SUM(H6:H13)</f>
        <v>197</v>
      </c>
      <c r="I14" s="105">
        <f>SUM(I6:I13)</f>
        <v>157</v>
      </c>
      <c r="J14" s="105">
        <f>SUM(J6:J13)</f>
        <v>24</v>
      </c>
      <c r="K14" s="105">
        <f>SUM(K6:K13)</f>
        <v>4</v>
      </c>
      <c r="L14" s="101">
        <f>E14-F14</f>
        <v>23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17</v>
      </c>
      <c r="F15" s="92">
        <v>8</v>
      </c>
      <c r="G15" s="92"/>
      <c r="H15" s="92">
        <v>17</v>
      </c>
      <c r="I15" s="92">
        <v>16</v>
      </c>
      <c r="J15" s="92"/>
      <c r="K15" s="91"/>
      <c r="L15" s="101">
        <f>E15-F15</f>
        <v>9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25</v>
      </c>
      <c r="F16" s="92">
        <v>16</v>
      </c>
      <c r="G16" s="92"/>
      <c r="H16" s="92">
        <v>9</v>
      </c>
      <c r="I16" s="92">
        <v>2</v>
      </c>
      <c r="J16" s="92">
        <v>16</v>
      </c>
      <c r="K16" s="91">
        <v>8</v>
      </c>
      <c r="L16" s="101">
        <f>E16-F16</f>
        <v>9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</v>
      </c>
      <c r="F17" s="92">
        <v>1</v>
      </c>
      <c r="G17" s="92"/>
      <c r="H17" s="92"/>
      <c r="I17" s="92"/>
      <c r="J17" s="92">
        <v>1</v>
      </c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27</v>
      </c>
      <c r="F22" s="91">
        <v>17</v>
      </c>
      <c r="G22" s="91"/>
      <c r="H22" s="91">
        <v>10</v>
      </c>
      <c r="I22" s="91">
        <v>2</v>
      </c>
      <c r="J22" s="91">
        <v>17</v>
      </c>
      <c r="K22" s="91">
        <v>8</v>
      </c>
      <c r="L22" s="101">
        <f>E22-F22</f>
        <v>10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396</v>
      </c>
      <c r="F25" s="91">
        <v>191</v>
      </c>
      <c r="G25" s="91"/>
      <c r="H25" s="91">
        <v>362</v>
      </c>
      <c r="I25" s="91">
        <v>352</v>
      </c>
      <c r="J25" s="91">
        <v>34</v>
      </c>
      <c r="K25" s="91"/>
      <c r="L25" s="101">
        <f>E25-F25</f>
        <v>205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551</v>
      </c>
      <c r="F26" s="91">
        <v>357</v>
      </c>
      <c r="G26" s="91">
        <v>3</v>
      </c>
      <c r="H26" s="91">
        <v>146</v>
      </c>
      <c r="I26" s="91">
        <v>95</v>
      </c>
      <c r="J26" s="91">
        <v>405</v>
      </c>
      <c r="K26" s="91">
        <v>230</v>
      </c>
      <c r="L26" s="101">
        <f>E26-F26</f>
        <v>194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47</v>
      </c>
      <c r="F27" s="91">
        <v>31</v>
      </c>
      <c r="G27" s="91"/>
      <c r="H27" s="91">
        <v>46</v>
      </c>
      <c r="I27" s="91">
        <v>45</v>
      </c>
      <c r="J27" s="91">
        <v>1</v>
      </c>
      <c r="K27" s="91"/>
      <c r="L27" s="101">
        <f>E27-F27</f>
        <v>16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57</v>
      </c>
      <c r="F28" s="91">
        <v>45</v>
      </c>
      <c r="G28" s="91"/>
      <c r="H28" s="91">
        <v>33</v>
      </c>
      <c r="I28" s="91">
        <v>27</v>
      </c>
      <c r="J28" s="91">
        <v>24</v>
      </c>
      <c r="K28" s="91">
        <v>4</v>
      </c>
      <c r="L28" s="101">
        <f>E28-F28</f>
        <v>12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</v>
      </c>
      <c r="F29" s="91">
        <v>1</v>
      </c>
      <c r="G29" s="91"/>
      <c r="H29" s="91">
        <v>1</v>
      </c>
      <c r="I29" s="91"/>
      <c r="J29" s="91">
        <v>1</v>
      </c>
      <c r="K29" s="91"/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4</v>
      </c>
      <c r="F32" s="91"/>
      <c r="G32" s="91"/>
      <c r="H32" s="91">
        <v>4</v>
      </c>
      <c r="I32" s="91"/>
      <c r="J32" s="91"/>
      <c r="K32" s="91"/>
      <c r="L32" s="101">
        <f>E32-F32</f>
        <v>4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9</v>
      </c>
      <c r="F33" s="91">
        <v>9</v>
      </c>
      <c r="G33" s="91"/>
      <c r="H33" s="91">
        <v>9</v>
      </c>
      <c r="I33" s="91">
        <v>8</v>
      </c>
      <c r="J33" s="91"/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670</v>
      </c>
      <c r="F37" s="91">
        <v>459</v>
      </c>
      <c r="G37" s="91">
        <v>3</v>
      </c>
      <c r="H37" s="91">
        <v>205</v>
      </c>
      <c r="I37" s="91">
        <v>131</v>
      </c>
      <c r="J37" s="91">
        <v>465</v>
      </c>
      <c r="K37" s="91">
        <v>234</v>
      </c>
      <c r="L37" s="101">
        <f>E37-F37</f>
        <v>211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367</v>
      </c>
      <c r="F38" s="91">
        <v>345</v>
      </c>
      <c r="G38" s="91"/>
      <c r="H38" s="91">
        <v>346</v>
      </c>
      <c r="I38" s="91" t="s">
        <v>183</v>
      </c>
      <c r="J38" s="91">
        <v>21</v>
      </c>
      <c r="K38" s="91"/>
      <c r="L38" s="101">
        <f>E38-F38</f>
        <v>22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11</v>
      </c>
      <c r="F39" s="91">
        <v>7</v>
      </c>
      <c r="G39" s="91"/>
      <c r="H39" s="91">
        <v>9</v>
      </c>
      <c r="I39" s="91" t="s">
        <v>183</v>
      </c>
      <c r="J39" s="91">
        <v>2</v>
      </c>
      <c r="K39" s="91"/>
      <c r="L39" s="101">
        <f>E39-F39</f>
        <v>4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22</v>
      </c>
      <c r="F40" s="91">
        <v>21</v>
      </c>
      <c r="G40" s="91"/>
      <c r="H40" s="91">
        <v>17</v>
      </c>
      <c r="I40" s="91">
        <v>12</v>
      </c>
      <c r="J40" s="91">
        <v>5</v>
      </c>
      <c r="K40" s="91"/>
      <c r="L40" s="101">
        <f>E40-F40</f>
        <v>1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389</v>
      </c>
      <c r="F41" s="91">
        <f aca="true" t="shared" si="0" ref="F41:K41">F38+F40</f>
        <v>366</v>
      </c>
      <c r="G41" s="91">
        <f t="shared" si="0"/>
        <v>0</v>
      </c>
      <c r="H41" s="91">
        <f t="shared" si="0"/>
        <v>363</v>
      </c>
      <c r="I41" s="91">
        <f>I40</f>
        <v>12</v>
      </c>
      <c r="J41" s="91">
        <f t="shared" si="0"/>
        <v>26</v>
      </c>
      <c r="K41" s="91">
        <f t="shared" si="0"/>
        <v>0</v>
      </c>
      <c r="L41" s="101">
        <f>E41-F41</f>
        <v>23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1307</v>
      </c>
      <c r="F42" s="91">
        <f aca="true" t="shared" si="1" ref="F42:K42">F14+F22+F37+F41</f>
        <v>1040</v>
      </c>
      <c r="G42" s="91">
        <f t="shared" si="1"/>
        <v>5</v>
      </c>
      <c r="H42" s="91">
        <f t="shared" si="1"/>
        <v>775</v>
      </c>
      <c r="I42" s="91">
        <f t="shared" si="1"/>
        <v>302</v>
      </c>
      <c r="J42" s="91">
        <f t="shared" si="1"/>
        <v>532</v>
      </c>
      <c r="K42" s="91">
        <f t="shared" si="1"/>
        <v>246</v>
      </c>
      <c r="L42" s="101">
        <f>E42-F42</f>
        <v>267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&amp;L0DDCC479&amp;CФорма № 1-мзс, Підрозділ: Ширяївський районний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18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/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3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6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3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14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9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4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4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1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1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189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54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29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25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1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22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14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23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&amp;L0DDCC479&amp;CФорма № 1-мзс, Підрозділ: Ширяївський районний суд Одеської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16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12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7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/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4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23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15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25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2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4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42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375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295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4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25435861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1269042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3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24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4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372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1785561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55817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184</v>
      </c>
      <c r="F58" s="96">
        <v>9</v>
      </c>
      <c r="G58" s="96">
        <v>2</v>
      </c>
      <c r="H58" s="96">
        <v>2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4</v>
      </c>
      <c r="F59" s="96">
        <v>2</v>
      </c>
      <c r="G59" s="96">
        <v>2</v>
      </c>
      <c r="H59" s="96">
        <v>1</v>
      </c>
      <c r="I59" s="96">
        <v>1</v>
      </c>
    </row>
    <row r="60" spans="1:9" ht="13.5" customHeight="1">
      <c r="A60" s="265" t="s">
        <v>114</v>
      </c>
      <c r="B60" s="265"/>
      <c r="C60" s="265"/>
      <c r="D60" s="265"/>
      <c r="E60" s="96">
        <v>96</v>
      </c>
      <c r="F60" s="96">
        <v>66</v>
      </c>
      <c r="G60" s="96">
        <v>11</v>
      </c>
      <c r="H60" s="96">
        <v>12</v>
      </c>
      <c r="I60" s="96">
        <v>20</v>
      </c>
    </row>
    <row r="61" spans="1:9" ht="13.5" customHeight="1">
      <c r="A61" s="178" t="s">
        <v>118</v>
      </c>
      <c r="B61" s="178"/>
      <c r="C61" s="178"/>
      <c r="D61" s="178"/>
      <c r="E61" s="96">
        <v>359</v>
      </c>
      <c r="F61" s="96">
        <v>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&amp;L0DDCC479&amp;CФорма № 1-мзс, Підрозділ: Ширяївський районний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0.462406015037594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0.16666666666666666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0.47058823529411764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0.5032258064516129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0.7451923076923077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387.5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653.5</v>
      </c>
    </row>
    <row r="11" spans="1:4" ht="16.5" customHeight="1">
      <c r="A11" s="189" t="s">
        <v>68</v>
      </c>
      <c r="B11" s="191"/>
      <c r="C11" s="14">
        <v>9</v>
      </c>
      <c r="D11" s="94">
        <v>96</v>
      </c>
    </row>
    <row r="12" spans="1:4" ht="16.5" customHeight="1">
      <c r="A12" s="294" t="s">
        <v>113</v>
      </c>
      <c r="B12" s="294"/>
      <c r="C12" s="14">
        <v>10</v>
      </c>
      <c r="D12" s="94">
        <v>29</v>
      </c>
    </row>
    <row r="13" spans="1:4" ht="16.5" customHeight="1">
      <c r="A13" s="294" t="s">
        <v>33</v>
      </c>
      <c r="B13" s="294"/>
      <c r="C13" s="14">
        <v>11</v>
      </c>
      <c r="D13" s="94">
        <v>413</v>
      </c>
    </row>
    <row r="14" spans="1:4" ht="16.5" customHeight="1">
      <c r="A14" s="294" t="s">
        <v>114</v>
      </c>
      <c r="B14" s="294"/>
      <c r="C14" s="14">
        <v>12</v>
      </c>
      <c r="D14" s="94">
        <v>295</v>
      </c>
    </row>
    <row r="15" spans="1:4" ht="16.5" customHeight="1">
      <c r="A15" s="294" t="s">
        <v>118</v>
      </c>
      <c r="B15" s="294"/>
      <c r="C15" s="14">
        <v>13</v>
      </c>
      <c r="D15" s="94">
        <v>11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&amp;L0DDCC479&amp;CФорма № 1-мзс, Підрозділ: Ширяївський районний суд Одеської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Vladimir</cp:lastModifiedBy>
  <cp:lastPrinted>2017-03-20T11:40:40Z</cp:lastPrinted>
  <dcterms:created xsi:type="dcterms:W3CDTF">2004-04-20T14:33:35Z</dcterms:created>
  <dcterms:modified xsi:type="dcterms:W3CDTF">2017-07-19T11:26:25Z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1-мзс_00518_2.2017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0DDCC479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