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<sst xmlns="http://schemas.openxmlformats.org/spreadsheetml/2006/main" count="267" uniqueCount="200">
  <si>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</si>
  <si>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</si>
  <si>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</si>
  <si>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</si>
  <si>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</si>
  <si>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</si>
  <si>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</si>
  <si>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</si>
  <si>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</si>
  <si>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</si>
  <si>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</si>
  <si>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</si>
  <si>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</si>
  <si>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</si>
  <si>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</si>
  <si>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</si>
  <si>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</si>
  <si>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</si>
  <si>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</si>
  <si>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</si>
  <si>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</si>
  <si>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</si>
  <si>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</si>
  <si>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</si>
  <si>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</si>
  <si>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</si>
  <si>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</si>
  <si>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</si>
  <si>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</si>
  <si>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</si>
  <si>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</si>
  <si>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</si>
  <si>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</si>
  <si>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</si>
  <si>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</si>
  <si>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</si>
  <si>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</si>
  <si>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</si>
  <si>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</si>
  <si>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</si>
  <si>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</si>
  <si>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</si>
  <si>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</si>
  <si>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</si>
  <si>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</si>
  <si>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</si>
  <si>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</si>
  <si>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</si>
  <si>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</si>
  <si>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</si>
  <si>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</si>
  <si>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</si>
  <si>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</si>
  <si>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</si>
  <si>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</si>
  <si>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</si>
  <si>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</si>
  <si>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</si>
  <si>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</si>
  <si>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</si>
  <si>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</si>
  <si>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</si>
  <si>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</si>
  <si>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</si>
  <si>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</si>
  <si>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</si>
  <si>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</si>
  <si>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</si>
  <si>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</si>
  <si>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</si>
  <si>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</si>
  <si>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</si>
  <si>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</si>
  <si>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</si>
  <si>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</si>
  <si>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</si>
  <si>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</si>
  <si>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</si>
  <si>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</si>
  <si>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</si>
  <si>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</si>
  <si>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</si>
  <si>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</si>
  <si>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</si>
  <si>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</si>
  <si>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</si>
  <si>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</si>
  <si>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</si>
  <si>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</si>
  <si>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</si>
  <si>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</si>
  <si>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</si>
  <si>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</si>
  <si>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</si>
  <si>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</si>
  <si>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</si>
  <si>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</si>
  <si>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</si>
  <si>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</si>
  <si>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</si>
  <si>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</si>
  <si>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</si>
  <si>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</si>
  <si>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</si>
  <si>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</si>
  <si>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</si>
  <si>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</si>
  <si>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</si>
  <si>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</si>
  <si>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</si>
  <si>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</si>
  <si>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</si>
  <si>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</si>
  <si>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</si>
  <si>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</si>
  <si>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</si>
  <si>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</si>
  <si>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</si>
  <si>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</si>
  <si>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</si>
  <si>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</si>
  <si>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</si>
  <si>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</si>
  <si>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</si>
  <si>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</si>
  <si>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</si>
  <si>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</si>
  <si>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</si>
  <si>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</si>
  <si>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</si>
  <si>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</si>
  <si>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</si>
  <si>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</si>
  <si>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</si>
  <si>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</si>
  <si>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</si>
  <si>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</si>
  <si>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</si>
  <si>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</si>
  <si>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</si>
  <si>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</si>
  <si>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</si>
  <si>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</si>
  <si>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</si>
  <si>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</si>
  <si>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</si>
  <si>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</si>
  <si>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</si>
  <si>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</si>
  <si>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</si>
  <si>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</si>
  <si>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</si>
  <si>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</si>
  <si>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</si>
  <si>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</si>
  <si>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</si>
  <si>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</si>
  <si>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</si>
  <si>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</si>
  <si>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</si>
  <si>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</si>
  <si>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</si>
  <si>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</si>
  <si>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</si>
  <si>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</si>
  <si>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</si>
  <si>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</si>
  <si>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</si>
  <si>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</si>
  <si>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</si>
  <si>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</si>
  <si>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</si>
  <si>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</si>
  <si>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</si>
  <si>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</si>
  <si>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</si>
  <si>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</si>
  <si>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</si>
  <si>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</si>
  <si>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</si>
  <si>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</si>
  <si>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</si>
  <si>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</si>
  <si>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</si>
  <si>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</si>
  <si>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</si>
  <si>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</si>
  <si>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</si>
  <si>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</si>
  <si>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</si>
  <si>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</si>
  <si>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Ширяївський районний суд Одеської області</t>
  </si>
  <si>
    <t>66800.смт. Ширяєво.вул. Соборна 97а</t>
  </si>
  <si>
    <t>Доручення судів України / іноземних судів</t>
  </si>
  <si>
    <t xml:space="preserve">Розглянуто справ судом присяжних </t>
  </si>
  <si>
    <t xml:space="preserve">С.А. Палій </t>
  </si>
  <si>
    <t>Н.П. Мельник</t>
  </si>
  <si>
    <t>(04858) 2-14-41</t>
  </si>
  <si>
    <t xml:space="preserve">inbox@shr.od.court.gov.ua   </t>
  </si>
  <si>
    <t>4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</si>
</sst>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&amp;L581C14CA&amp;C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47</v>
      </c>
      <c r="F6" s="90">
        <v>36</v>
      </c>
      <c r="G6" s="90">
        <v>1</v>
      </c>
      <c r="H6" s="90">
        <v>30</v>
      </c>
      <c r="I6" s="90" t="s">
        <v>183</v>
      </c>
      <c r="J6" s="90">
        <v>17</v>
      </c>
      <c r="K6" s="91"/>
      <c r="L6" s="101">
        <f aca="true" t="shared" si="0" ref="L6:L42">E6-F6</f>
        <v>11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229</v>
      </c>
      <c r="F7" s="90">
        <v>224</v>
      </c>
      <c r="G7" s="90">
        <v>1</v>
      </c>
      <c r="H7" s="90">
        <v>227</v>
      </c>
      <c r="I7" s="90">
        <v>200</v>
      </c>
      <c r="J7" s="90">
        <v>2</v>
      </c>
      <c r="K7" s="91">
        <v>1</v>
      </c>
      <c r="L7" s="101">
        <f t="shared" si="0"/>
        <v>5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123</v>
      </c>
      <c r="F9" s="90">
        <v>116</v>
      </c>
      <c r="G9" s="90"/>
      <c r="H9" s="90">
        <v>115</v>
      </c>
      <c r="I9" s="90">
        <v>86</v>
      </c>
      <c r="J9" s="90">
        <v>8</v>
      </c>
      <c r="K9" s="91"/>
      <c r="L9" s="101">
        <f t="shared" si="0"/>
        <v>7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 t="shared" si="0"/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K14">SUM(E6:E13)</f>
        <v>400</v>
      </c>
      <c r="F14" s="105">
        <f t="shared" si="1"/>
        <v>377</v>
      </c>
      <c r="G14" s="105">
        <f t="shared" si="1"/>
        <v>2</v>
      </c>
      <c r="H14" s="105">
        <f t="shared" si="1"/>
        <v>373</v>
      </c>
      <c r="I14" s="105">
        <f t="shared" si="1"/>
        <v>286</v>
      </c>
      <c r="J14" s="105">
        <f t="shared" si="1"/>
        <v>27</v>
      </c>
      <c r="K14" s="105">
        <f t="shared" si="1"/>
        <v>1</v>
      </c>
      <c r="L14" s="101">
        <f t="shared" si="0"/>
        <v>23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33</v>
      </c>
      <c r="F15" s="92">
        <v>24</v>
      </c>
      <c r="G15" s="92">
        <v>1</v>
      </c>
      <c r="H15" s="92">
        <v>32</v>
      </c>
      <c r="I15" s="92">
        <v>31</v>
      </c>
      <c r="J15" s="92">
        <v>1</v>
      </c>
      <c r="K15" s="91"/>
      <c r="L15" s="101">
        <f t="shared" si="0"/>
        <v>9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40</v>
      </c>
      <c r="F16" s="92">
        <v>31</v>
      </c>
      <c r="G16" s="92">
        <v>1</v>
      </c>
      <c r="H16" s="92">
        <v>25</v>
      </c>
      <c r="I16" s="92">
        <v>9</v>
      </c>
      <c r="J16" s="92">
        <v>15</v>
      </c>
      <c r="K16" s="91">
        <v>4</v>
      </c>
      <c r="L16" s="101">
        <f t="shared" si="0"/>
        <v>9</v>
      </c>
    </row>
    <row r="17" spans="1:12" ht="26.25" customHeight="1">
      <c r="A17" s="161"/>
      <c r="B17" s="151" t="s">
        <v>139</v>
      </c>
      <c r="C17" s="152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43</v>
      </c>
      <c r="F22" s="91">
        <v>33</v>
      </c>
      <c r="G22" s="91">
        <v>1</v>
      </c>
      <c r="H22" s="91">
        <v>27</v>
      </c>
      <c r="I22" s="91">
        <v>9</v>
      </c>
      <c r="J22" s="91">
        <v>16</v>
      </c>
      <c r="K22" s="91">
        <v>4</v>
      </c>
      <c r="L22" s="101">
        <f t="shared" si="0"/>
        <v>10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4</v>
      </c>
      <c r="F23" s="91">
        <v>4</v>
      </c>
      <c r="G23" s="91"/>
      <c r="H23" s="91">
        <v>3</v>
      </c>
      <c r="I23" s="91">
        <v>3</v>
      </c>
      <c r="J23" s="91">
        <v>1</v>
      </c>
      <c r="K23" s="91"/>
      <c r="L23" s="101">
        <f t="shared" si="0"/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 t="shared" si="0"/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587</v>
      </c>
      <c r="F25" s="91">
        <v>382</v>
      </c>
      <c r="G25" s="91"/>
      <c r="H25" s="91">
        <v>568</v>
      </c>
      <c r="I25" s="91">
        <v>539</v>
      </c>
      <c r="J25" s="91">
        <v>19</v>
      </c>
      <c r="K25" s="91"/>
      <c r="L25" s="101">
        <f t="shared" si="0"/>
        <v>205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739</v>
      </c>
      <c r="F26" s="91">
        <v>545</v>
      </c>
      <c r="G26" s="91">
        <v>3</v>
      </c>
      <c r="H26" s="91">
        <v>334</v>
      </c>
      <c r="I26" s="91">
        <v>207</v>
      </c>
      <c r="J26" s="91">
        <v>405</v>
      </c>
      <c r="K26" s="91">
        <v>191</v>
      </c>
      <c r="L26" s="101">
        <f t="shared" si="0"/>
        <v>194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81</v>
      </c>
      <c r="F27" s="91">
        <v>65</v>
      </c>
      <c r="G27" s="91"/>
      <c r="H27" s="91">
        <v>77</v>
      </c>
      <c r="I27" s="91">
        <v>73</v>
      </c>
      <c r="J27" s="91">
        <v>4</v>
      </c>
      <c r="K27" s="91"/>
      <c r="L27" s="101">
        <f t="shared" si="0"/>
        <v>16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85</v>
      </c>
      <c r="F28" s="91">
        <v>73</v>
      </c>
      <c r="G28" s="91"/>
      <c r="H28" s="91">
        <v>52</v>
      </c>
      <c r="I28" s="91">
        <v>43</v>
      </c>
      <c r="J28" s="91">
        <v>33</v>
      </c>
      <c r="K28" s="91">
        <v>2</v>
      </c>
      <c r="L28" s="101">
        <f t="shared" si="0"/>
        <v>12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2</v>
      </c>
      <c r="F29" s="91">
        <v>1</v>
      </c>
      <c r="G29" s="91"/>
      <c r="H29" s="91">
        <v>2</v>
      </c>
      <c r="I29" s="91"/>
      <c r="J29" s="91"/>
      <c r="K29" s="91"/>
      <c r="L29" s="101">
        <f t="shared" si="0"/>
        <v>1</v>
      </c>
    </row>
    <row r="30" spans="1:12" ht="24" customHeight="1">
      <c r="A30" s="154"/>
      <c r="B30" s="151" t="s">
        <v>37</v>
      </c>
      <c r="C30" s="152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5</v>
      </c>
      <c r="F32" s="91">
        <v>1</v>
      </c>
      <c r="G32" s="91"/>
      <c r="H32" s="91">
        <v>5</v>
      </c>
      <c r="I32" s="91">
        <v>1</v>
      </c>
      <c r="J32" s="91"/>
      <c r="K32" s="91"/>
      <c r="L32" s="101">
        <f t="shared" si="0"/>
        <v>4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65</v>
      </c>
      <c r="F33" s="91">
        <v>65</v>
      </c>
      <c r="G33" s="91"/>
      <c r="H33" s="91">
        <v>65</v>
      </c>
      <c r="I33" s="91">
        <v>62</v>
      </c>
      <c r="J33" s="91"/>
      <c r="K33" s="91"/>
      <c r="L33" s="101">
        <f t="shared" si="0"/>
        <v>0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957</v>
      </c>
      <c r="F37" s="91">
        <v>746</v>
      </c>
      <c r="G37" s="91">
        <v>3</v>
      </c>
      <c r="H37" s="91">
        <v>495</v>
      </c>
      <c r="I37" s="91">
        <v>317</v>
      </c>
      <c r="J37" s="91">
        <v>462</v>
      </c>
      <c r="K37" s="91">
        <v>193</v>
      </c>
      <c r="L37" s="101">
        <f t="shared" si="0"/>
        <v>211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715</v>
      </c>
      <c r="F38" s="91">
        <v>693</v>
      </c>
      <c r="G38" s="91"/>
      <c r="H38" s="91">
        <v>700</v>
      </c>
      <c r="I38" s="91" t="s">
        <v>183</v>
      </c>
      <c r="J38" s="91">
        <v>15</v>
      </c>
      <c r="K38" s="91"/>
      <c r="L38" s="101">
        <f t="shared" si="0"/>
        <v>22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11</v>
      </c>
      <c r="F39" s="91">
        <v>7</v>
      </c>
      <c r="G39" s="91"/>
      <c r="H39" s="91">
        <v>11</v>
      </c>
      <c r="I39" s="91" t="s">
        <v>183</v>
      </c>
      <c r="J39" s="91"/>
      <c r="K39" s="91"/>
      <c r="L39" s="101">
        <f t="shared" si="0"/>
        <v>4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36</v>
      </c>
      <c r="F40" s="91">
        <v>35</v>
      </c>
      <c r="G40" s="91"/>
      <c r="H40" s="91">
        <v>28</v>
      </c>
      <c r="I40" s="91">
        <v>22</v>
      </c>
      <c r="J40" s="91">
        <v>8</v>
      </c>
      <c r="K40" s="91"/>
      <c r="L40" s="101">
        <f t="shared" si="0"/>
        <v>1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751</v>
      </c>
      <c r="F41" s="91">
        <f aca="true" t="shared" si="2" ref="F41:K41">F38+F40</f>
        <v>728</v>
      </c>
      <c r="G41" s="91">
        <f t="shared" si="2"/>
        <v>0</v>
      </c>
      <c r="H41" s="91">
        <f t="shared" si="2"/>
        <v>728</v>
      </c>
      <c r="I41" s="91">
        <f>I40</f>
        <v>22</v>
      </c>
      <c r="J41" s="91">
        <f t="shared" si="2"/>
        <v>23</v>
      </c>
      <c r="K41" s="91">
        <f t="shared" si="2"/>
        <v>0</v>
      </c>
      <c r="L41" s="101">
        <f t="shared" si="0"/>
        <v>23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2151</v>
      </c>
      <c r="F42" s="91">
        <f aca="true" t="shared" si="3" ref="F42:K42">F14+F22+F37+F41</f>
        <v>1884</v>
      </c>
      <c r="G42" s="91">
        <f t="shared" si="3"/>
        <v>6</v>
      </c>
      <c r="H42" s="91">
        <f t="shared" si="3"/>
        <v>1623</v>
      </c>
      <c r="I42" s="91">
        <f t="shared" si="3"/>
        <v>634</v>
      </c>
      <c r="J42" s="91">
        <f t="shared" si="3"/>
        <v>528</v>
      </c>
      <c r="K42" s="91">
        <f t="shared" si="3"/>
        <v>198</v>
      </c>
      <c r="L42" s="101">
        <f t="shared" si="0"/>
        <v>267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&amp;L581C14CA&amp;CФорма № 1-мзс, Підрозділ: Ширяївський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/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/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17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1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/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3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/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/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/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9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/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1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3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7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6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17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1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5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>
        <v>2</v>
      </c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>
        <v>2</v>
      </c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>
        <v>2</v>
      </c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>
        <v>2</v>
      </c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244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90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7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83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68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58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>
        <v>107</v>
      </c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&amp;L581C14CA&amp;CФорма № 1-мзс, Підрозділ: Ширяївський районний суд Одеської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30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21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10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2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4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2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/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3</v>
      </c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1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37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2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31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2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2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39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4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>
        <v>2</v>
      </c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6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94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557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400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7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27301013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2785991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/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4</v>
      </c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25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9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740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7011035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108688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3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350</v>
      </c>
      <c r="F58" s="96">
        <v>16</v>
      </c>
      <c r="G58" s="96">
        <v>2</v>
      </c>
      <c r="H58" s="96">
        <v>4</v>
      </c>
      <c r="I58" s="96">
        <v>1</v>
      </c>
    </row>
    <row r="59" spans="1:9" ht="13.5" customHeight="1">
      <c r="A59" s="254" t="s">
        <v>33</v>
      </c>
      <c r="B59" s="254"/>
      <c r="C59" s="254"/>
      <c r="D59" s="254"/>
      <c r="E59" s="96">
        <v>9</v>
      </c>
      <c r="F59" s="96">
        <v>7</v>
      </c>
      <c r="G59" s="96">
        <v>5</v>
      </c>
      <c r="H59" s="96">
        <v>1</v>
      </c>
      <c r="I59" s="96">
        <v>5</v>
      </c>
    </row>
    <row r="60" spans="1:9" ht="13.5" customHeight="1">
      <c r="A60" s="254" t="s">
        <v>114</v>
      </c>
      <c r="B60" s="254"/>
      <c r="C60" s="254"/>
      <c r="D60" s="254"/>
      <c r="E60" s="96">
        <v>201</v>
      </c>
      <c r="F60" s="96">
        <v>154</v>
      </c>
      <c r="G60" s="96">
        <v>56</v>
      </c>
      <c r="H60" s="96">
        <v>37</v>
      </c>
      <c r="I60" s="96">
        <v>47</v>
      </c>
    </row>
    <row r="61" spans="1:9" ht="13.5" customHeight="1">
      <c r="A61" s="181" t="s">
        <v>118</v>
      </c>
      <c r="B61" s="181"/>
      <c r="C61" s="181"/>
      <c r="D61" s="181"/>
      <c r="E61" s="96">
        <v>716</v>
      </c>
      <c r="F61" s="96">
        <v>12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&amp;L581C14CA&amp;CФорма № 1-мзс, Підрозділ: Ширяївський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0.375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0.037037037037037035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0.25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0.41774891774891776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0.8614649681528662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811.5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1075.5</v>
      </c>
    </row>
    <row r="11" spans="1:4" ht="16.5" customHeight="1">
      <c r="A11" s="206" t="s">
        <v>68</v>
      </c>
      <c r="B11" s="208"/>
      <c r="C11" s="14">
        <v>9</v>
      </c>
      <c r="D11" s="94">
        <v>126</v>
      </c>
    </row>
    <row r="12" spans="1:4" ht="16.5" customHeight="1">
      <c r="A12" s="299" t="s">
        <v>113</v>
      </c>
      <c r="B12" s="299"/>
      <c r="C12" s="14">
        <v>10</v>
      </c>
      <c r="D12" s="94">
        <v>31</v>
      </c>
    </row>
    <row r="13" spans="1:4" ht="16.5" customHeight="1">
      <c r="A13" s="299" t="s">
        <v>33</v>
      </c>
      <c r="B13" s="299"/>
      <c r="C13" s="14">
        <v>11</v>
      </c>
      <c r="D13" s="94">
        <v>456</v>
      </c>
    </row>
    <row r="14" spans="1:4" ht="16.5" customHeight="1">
      <c r="A14" s="299" t="s">
        <v>114</v>
      </c>
      <c r="B14" s="299"/>
      <c r="C14" s="14">
        <v>12</v>
      </c>
      <c r="D14" s="94">
        <v>339</v>
      </c>
    </row>
    <row r="15" spans="1:4" ht="16.5" customHeight="1">
      <c r="A15" s="299" t="s">
        <v>118</v>
      </c>
      <c r="B15" s="299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197</v>
      </c>
      <c r="D24" s="302"/>
    </row>
    <row r="25" spans="1:4" ht="12.75">
      <c r="A25" s="68" t="s">
        <v>111</v>
      </c>
      <c r="B25" s="89"/>
      <c r="C25" s="302" t="s">
        <v>198</v>
      </c>
      <c r="D25" s="302"/>
    </row>
    <row r="26" ht="15.75" customHeight="1"/>
    <row r="27" spans="3:4" ht="12.75" customHeight="1">
      <c r="C27" s="298" t="s">
        <v>199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&amp;L581C14CA&amp;CФорма № 1-мзс, Підрозділ: Ширяївський районний суд Одеської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</cp:lastModifiedBy>
  <cp:lastPrinted>2017-03-20T11:40:40Z</cp:lastPrinted>
  <dcterms:created xsi:type="dcterms:W3CDTF">2004-04-20T14:33:35Z</dcterms:created>
  <dcterms:modified xsi:type="dcterms:W3CDTF">2018-01-11T13:30:28Z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581C14CA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