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<sst xmlns="http://schemas.openxmlformats.org/spreadsheetml/2006/main" count="280" uniqueCount="211">
  <si>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</si>
  <si>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</si>
  <si>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</si>
  <si>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</si>
  <si>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</si>
  <si>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</si>
  <si>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</si>
  <si>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</si>
  <si>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</si>
  <si>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</si>
  <si>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</si>
  <si>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</si>
  <si>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</si>
  <si>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</si>
  <si>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</si>
  <si>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</si>
  <si>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</si>
  <si>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</si>
  <si>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</si>
  <si>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</si>
  <si>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</si>
  <si>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</si>
  <si>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</si>
  <si>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</si>
  <si>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</si>
  <si>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</si>
  <si>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</si>
  <si>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</si>
  <si>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</si>
  <si>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</si>
  <si>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</si>
  <si>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</si>
  <si>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</si>
  <si>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</si>
  <si>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</si>
  <si>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</si>
  <si>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</si>
  <si>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</si>
  <si>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</si>
  <si>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</si>
  <si>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</si>
  <si>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</si>
  <si>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</si>
  <si>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</si>
  <si>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</si>
  <si>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</si>
  <si>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</si>
  <si>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</si>
  <si>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</si>
  <si>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</si>
  <si>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</si>
  <si>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</si>
  <si>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</si>
  <si>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</si>
  <si>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</si>
  <si>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</si>
  <si>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</si>
  <si>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</si>
  <si>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</si>
  <si>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</si>
  <si>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</si>
  <si>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</si>
  <si>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</si>
  <si>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</si>
  <si>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</si>
  <si>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</si>
  <si>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</si>
  <si>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</si>
  <si>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</si>
  <si>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</si>
  <si>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</si>
  <si>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</si>
  <si>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</si>
  <si>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</si>
  <si>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</si>
  <si>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</si>
  <si>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</si>
  <si>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</si>
  <si>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</si>
  <si>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</si>
  <si>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</si>
  <si>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</si>
  <si>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</si>
  <si>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</si>
  <si>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</si>
  <si>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</si>
  <si>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</si>
  <si>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</si>
  <si>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</si>
  <si>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</si>
  <si>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</si>
  <si>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</si>
  <si>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</si>
  <si>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</si>
  <si>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</si>
  <si>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</si>
  <si>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</si>
  <si>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</si>
  <si>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</si>
  <si>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</si>
  <si>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</si>
  <si>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</si>
  <si>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</si>
  <si>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</si>
  <si>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</si>
  <si>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</si>
  <si>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</si>
  <si>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</si>
  <si>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</si>
  <si>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</si>
  <si>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</si>
  <si>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</si>
  <si>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</si>
  <si>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</si>
  <si>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</si>
  <si>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</si>
  <si>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</si>
  <si>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</si>
  <si>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</si>
  <si>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</si>
  <si>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</si>
  <si>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</si>
  <si>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</si>
  <si>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</si>
  <si>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</si>
  <si>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</si>
  <si>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</si>
  <si>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</si>
  <si>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</si>
  <si>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</si>
  <si>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</si>
  <si>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</si>
  <si>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</si>
  <si>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</si>
  <si>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</si>
  <si>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</si>
  <si>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</si>
  <si>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</si>
  <si>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</si>
  <si>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</si>
  <si>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</si>
  <si>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</si>
  <si>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</si>
  <si>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</si>
  <si>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</si>
  <si>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</si>
  <si>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</si>
  <si>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</si>
  <si>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</si>
  <si>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</si>
  <si>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</si>
  <si>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</si>
  <si>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</si>
  <si>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</si>
  <si>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</si>
  <si>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</si>
  <si>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</si>
  <si>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</si>
  <si>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</si>
  <si>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</si>
  <si>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</si>
  <si>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</si>
  <si>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</si>
  <si>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</si>
  <si>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</si>
  <si>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</si>
  <si>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</si>
  <si>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</si>
  <si>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</si>
  <si>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</si>
  <si>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</si>
  <si>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</si>
  <si>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</si>
  <si>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</si>
  <si>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</si>
  <si>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</si>
  <si>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</si>
  <si>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</si>
  <si>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</si>
  <si>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</si>
  <si>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</si>
  <si>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</si>
  <si>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</si>
  <si>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</si>
  <si>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</si>
  <si>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</si>
  <si>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</si>
  <si>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</si>
  <si>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</si>
  <si>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</si>
  <si>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</si>
  <si>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</si>
  <si>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</si>
  <si>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</si>
  <si>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</si>
  <si>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</si>
  <si>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</si>
  <si>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</si>
  <si>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</si>
  <si>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</si>
  <si>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</si>
  <si>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</si>
  <si>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Ширяївський районний суд Одеської області</t>
  </si>
  <si>
    <t>66800.смт. Ширяєво.вул. Соборна 97а</t>
  </si>
  <si>
    <t>Доручення судів України / іноземних судів</t>
  </si>
  <si>
    <t xml:space="preserve">Розглянуто справ судом присяжних </t>
  </si>
  <si>
    <t>Ю.Ю. Кобзар</t>
  </si>
  <si>
    <t>Н.П. Мельник</t>
  </si>
  <si>
    <t>(04858) 2-14-41</t>
  </si>
  <si>
    <t xml:space="preserve">inbox@shr.od.court.gov.ua   </t>
  </si>
  <si>
    <t>4 липня 2019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</si>
</sst>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&amp;LC4D1CAAC&amp;C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11</v>
      </c>
      <c r="F6" s="90">
        <v>11</v>
      </c>
      <c r="G6" s="90"/>
      <c r="H6" s="90">
        <v>2</v>
      </c>
      <c r="I6" s="90" t="s">
        <v>172</v>
      </c>
      <c r="J6" s="90">
        <v>9</v>
      </c>
      <c r="K6" s="91"/>
      <c r="L6" s="101">
        <f>E6-F6</f>
        <v>0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144</v>
      </c>
      <c r="F7" s="90">
        <v>144</v>
      </c>
      <c r="G7" s="90"/>
      <c r="H7" s="90">
        <v>134</v>
      </c>
      <c r="I7" s="90">
        <v>121</v>
      </c>
      <c r="J7" s="90">
        <v>10</v>
      </c>
      <c r="K7" s="91"/>
      <c r="L7" s="101">
        <f>E7-F7</f>
        <v>0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50</v>
      </c>
      <c r="F9" s="90">
        <v>49</v>
      </c>
      <c r="G9" s="90"/>
      <c r="H9" s="90">
        <v>28</v>
      </c>
      <c r="I9" s="90">
        <v>22</v>
      </c>
      <c r="J9" s="90">
        <v>22</v>
      </c>
      <c r="K9" s="91"/>
      <c r="L9" s="101">
        <f>E9-F9</f>
        <v>1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205</v>
      </c>
      <c r="F15" s="104">
        <f>SUM(F6:F14)</f>
        <v>204</v>
      </c>
      <c r="G15" s="104">
        <f>SUM(G6:G14)</f>
        <v>0</v>
      </c>
      <c r="H15" s="104">
        <f>SUM(H6:H14)</f>
        <v>164</v>
      </c>
      <c r="I15" s="104">
        <f>SUM(I6:I14)</f>
        <v>143</v>
      </c>
      <c r="J15" s="104">
        <f>SUM(J6:J14)</f>
        <v>41</v>
      </c>
      <c r="K15" s="104">
        <f>SUM(K6:K14)</f>
        <v>0</v>
      </c>
      <c r="L15" s="101">
        <f>E15-F15</f>
        <v>1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3</v>
      </c>
      <c r="F16" s="92">
        <v>3</v>
      </c>
      <c r="G16" s="92"/>
      <c r="H16" s="92">
        <v>3</v>
      </c>
      <c r="I16" s="92">
        <v>2</v>
      </c>
      <c r="J16" s="92"/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2</v>
      </c>
      <c r="F17" s="92">
        <v>2</v>
      </c>
      <c r="G17" s="92"/>
      <c r="H17" s="92">
        <v>2</v>
      </c>
      <c r="I17" s="92"/>
      <c r="J17" s="92"/>
      <c r="K17" s="91"/>
      <c r="L17" s="101">
        <f>E17-F17</f>
        <v>0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3</v>
      </c>
      <c r="F24" s="91">
        <v>3</v>
      </c>
      <c r="G24" s="91"/>
      <c r="H24" s="91">
        <v>3</v>
      </c>
      <c r="I24" s="91"/>
      <c r="J24" s="91"/>
      <c r="K24" s="91"/>
      <c r="L24" s="101">
        <f>E24-F24</f>
        <v>0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7</v>
      </c>
      <c r="F25" s="91">
        <v>4</v>
      </c>
      <c r="G25" s="91"/>
      <c r="H25" s="91">
        <v>7</v>
      </c>
      <c r="I25" s="91">
        <v>2</v>
      </c>
      <c r="J25" s="91"/>
      <c r="K25" s="91"/>
      <c r="L25" s="101">
        <f>E25-F25</f>
        <v>3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1</v>
      </c>
      <c r="F26" s="91">
        <v>1</v>
      </c>
      <c r="G26" s="91"/>
      <c r="H26" s="91">
        <v>1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249</v>
      </c>
      <c r="F27" s="91">
        <v>176</v>
      </c>
      <c r="G27" s="91"/>
      <c r="H27" s="91">
        <v>195</v>
      </c>
      <c r="I27" s="91">
        <v>182</v>
      </c>
      <c r="J27" s="91">
        <v>54</v>
      </c>
      <c r="K27" s="91"/>
      <c r="L27" s="101">
        <f>E27-F27</f>
        <v>73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196</v>
      </c>
      <c r="F28" s="91">
        <v>192</v>
      </c>
      <c r="G28" s="91"/>
      <c r="H28" s="91">
        <v>57</v>
      </c>
      <c r="I28" s="91">
        <v>46</v>
      </c>
      <c r="J28" s="91">
        <v>139</v>
      </c>
      <c r="K28" s="91"/>
      <c r="L28" s="101">
        <f>E28-F28</f>
        <v>4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35</v>
      </c>
      <c r="F29" s="91">
        <v>27</v>
      </c>
      <c r="G29" s="91">
        <v>1</v>
      </c>
      <c r="H29" s="91">
        <v>34</v>
      </c>
      <c r="I29" s="91">
        <v>32</v>
      </c>
      <c r="J29" s="91">
        <v>1</v>
      </c>
      <c r="K29" s="91"/>
      <c r="L29" s="101">
        <f>E29-F29</f>
        <v>8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34</v>
      </c>
      <c r="F30" s="91">
        <v>34</v>
      </c>
      <c r="G30" s="91">
        <v>3</v>
      </c>
      <c r="H30" s="91">
        <v>19</v>
      </c>
      <c r="I30" s="91">
        <v>18</v>
      </c>
      <c r="J30" s="91">
        <v>15</v>
      </c>
      <c r="K30" s="91"/>
      <c r="L30" s="101">
        <f>E30-F30</f>
        <v>0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1</v>
      </c>
      <c r="F31" s="91">
        <v>1</v>
      </c>
      <c r="G31" s="91"/>
      <c r="H31" s="91">
        <v>1</v>
      </c>
      <c r="I31" s="91"/>
      <c r="J31" s="91"/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11</v>
      </c>
      <c r="F36" s="91">
        <v>7</v>
      </c>
      <c r="G36" s="91"/>
      <c r="H36" s="91">
        <v>10</v>
      </c>
      <c r="I36" s="91">
        <v>9</v>
      </c>
      <c r="J36" s="91">
        <v>1</v>
      </c>
      <c r="K36" s="91"/>
      <c r="L36" s="101">
        <f>E36-F36</f>
        <v>4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321</v>
      </c>
      <c r="F40" s="91">
        <v>283</v>
      </c>
      <c r="G40" s="91">
        <v>3</v>
      </c>
      <c r="H40" s="91">
        <v>110</v>
      </c>
      <c r="I40" s="91">
        <v>76</v>
      </c>
      <c r="J40" s="91">
        <v>211</v>
      </c>
      <c r="K40" s="91"/>
      <c r="L40" s="101">
        <f>E40-F40</f>
        <v>38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369</v>
      </c>
      <c r="F41" s="91">
        <v>369</v>
      </c>
      <c r="G41" s="91"/>
      <c r="H41" s="91">
        <v>258</v>
      </c>
      <c r="I41" s="91" t="s">
        <v>172</v>
      </c>
      <c r="J41" s="91">
        <v>111</v>
      </c>
      <c r="K41" s="91"/>
      <c r="L41" s="101">
        <f>E41-F41</f>
        <v>0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3</v>
      </c>
      <c r="F42" s="91">
        <v>3</v>
      </c>
      <c r="G42" s="91"/>
      <c r="H42" s="91">
        <v>2</v>
      </c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369</v>
      </c>
      <c r="F45" s="91">
        <f aca="true" t="shared" si="0" ref="F45:K45">F41+F43+F44</f>
        <v>369</v>
      </c>
      <c r="G45" s="91">
        <f t="shared" si="0"/>
        <v>0</v>
      </c>
      <c r="H45" s="91">
        <f t="shared" si="0"/>
        <v>258</v>
      </c>
      <c r="I45" s="91">
        <f>I43+I44</f>
        <v>0</v>
      </c>
      <c r="J45" s="91">
        <f t="shared" si="0"/>
        <v>111</v>
      </c>
      <c r="K45" s="91">
        <f t="shared" si="0"/>
        <v>0</v>
      </c>
      <c r="L45" s="101">
        <f>E45-F45</f>
        <v>0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898</v>
      </c>
      <c r="F46" s="91">
        <f aca="true" t="shared" si="1" ref="F46:K46">F15+F24+F40+F45</f>
        <v>859</v>
      </c>
      <c r="G46" s="91">
        <f t="shared" si="1"/>
        <v>3</v>
      </c>
      <c r="H46" s="91">
        <f t="shared" si="1"/>
        <v>535</v>
      </c>
      <c r="I46" s="91">
        <f t="shared" si="1"/>
        <v>219</v>
      </c>
      <c r="J46" s="91">
        <f t="shared" si="1"/>
        <v>363</v>
      </c>
      <c r="K46" s="91">
        <f t="shared" si="1"/>
        <v>0</v>
      </c>
      <c r="L46" s="101">
        <f>E46-F46</f>
        <v>39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&amp;LC4D1CAAC&amp;CФорма № 1-мзс, Підрозділ: Ширяївський районний суд Одеської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/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/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9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3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3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/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/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/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/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5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5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5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3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14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54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24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12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12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8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/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&amp;LC4D1CAAC&amp;CФорма № 1-мзс, Підрозділ: Ширяївський районний суд Одеської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2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2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2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/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/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64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/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12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8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>
        <v>3</v>
      </c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/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3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/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9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165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156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7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8848118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74435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2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5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7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161</v>
      </c>
      <c r="F55" s="96">
        <v>3</v>
      </c>
      <c r="G55" s="96"/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2</v>
      </c>
      <c r="F56" s="96">
        <v>1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68</v>
      </c>
      <c r="F57" s="96">
        <v>42</v>
      </c>
      <c r="G57" s="96"/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258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343</v>
      </c>
      <c r="G62" s="114">
        <v>760361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61</v>
      </c>
      <c r="G63" s="113">
        <v>587202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282</v>
      </c>
      <c r="G64" s="113">
        <v>173159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109</v>
      </c>
      <c r="G65" s="112">
        <v>41698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&amp;LC4D1CAAC&amp;CФорма № 1-мзс, Підрозділ: Ширяївський районний суд Одеської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0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62.28172293364377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535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898</v>
      </c>
    </row>
    <row r="11" spans="1:4" ht="16.5" customHeight="1">
      <c r="A11" s="202" t="s">
        <v>63</v>
      </c>
      <c r="B11" s="204"/>
      <c r="C11" s="14">
        <v>9</v>
      </c>
      <c r="D11" s="94">
        <v>29</v>
      </c>
    </row>
    <row r="12" spans="1:4" ht="16.5" customHeight="1">
      <c r="A12" s="311" t="s">
        <v>106</v>
      </c>
      <c r="B12" s="311"/>
      <c r="C12" s="14">
        <v>10</v>
      </c>
      <c r="D12" s="94">
        <v>17</v>
      </c>
    </row>
    <row r="13" spans="1:4" ht="16.5" customHeight="1">
      <c r="A13" s="311" t="s">
        <v>31</v>
      </c>
      <c r="B13" s="311"/>
      <c r="C13" s="14">
        <v>11</v>
      </c>
      <c r="D13" s="94">
        <v>84</v>
      </c>
    </row>
    <row r="14" spans="1:4" ht="16.5" customHeight="1">
      <c r="A14" s="311" t="s">
        <v>107</v>
      </c>
      <c r="B14" s="311"/>
      <c r="C14" s="14">
        <v>12</v>
      </c>
      <c r="D14" s="94">
        <v>88</v>
      </c>
    </row>
    <row r="15" spans="1:4" ht="16.5" customHeight="1">
      <c r="A15" s="311" t="s">
        <v>111</v>
      </c>
      <c r="B15" s="311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208</v>
      </c>
      <c r="D24" s="244"/>
    </row>
    <row r="25" spans="1:4" ht="12.75">
      <c r="A25" s="68" t="s">
        <v>104</v>
      </c>
      <c r="B25" s="89"/>
      <c r="C25" s="244" t="s">
        <v>209</v>
      </c>
      <c r="D25" s="244"/>
    </row>
    <row r="26" ht="15.75" customHeight="1"/>
    <row r="27" spans="3:4" ht="12.75" customHeight="1">
      <c r="C27" s="310" t="s">
        <v>210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&amp;LC4D1CAAC&amp;CФорма № 1-мзс, Підрозділ: Ширяївський районний суд Одеської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2019-07-22T08:18:35Z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1-мзс_00518_2.2019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C4D1CAAC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